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6d" sheetId="6" r:id="rId1"/>
    <sheet name="6d-Graf" sheetId="7" r:id="rId2"/>
  </sheets>
  <definedNames>
    <definedName name="_xlnm.Print_Area" localSheetId="0">'6d'!$A$1:$G$9</definedName>
  </definedNames>
  <calcPr calcId="125725"/>
</workbook>
</file>

<file path=xl/calcChain.xml><?xml version="1.0" encoding="utf-8"?>
<calcChain xmlns="http://schemas.openxmlformats.org/spreadsheetml/2006/main">
  <c r="F41" i="6"/>
  <c r="F43" s="1"/>
  <c r="E41"/>
  <c r="E43" s="1"/>
  <c r="E5" s="1"/>
  <c r="D41"/>
  <c r="D43" s="1"/>
  <c r="D5" s="1"/>
  <c r="C41"/>
  <c r="C43" s="1"/>
  <c r="C5" s="1"/>
  <c r="B41"/>
  <c r="B43" s="1"/>
  <c r="B7" s="1"/>
  <c r="G40"/>
  <c r="G39"/>
  <c r="G38"/>
  <c r="G37"/>
  <c r="G36"/>
  <c r="G35"/>
  <c r="G34"/>
  <c r="G33"/>
  <c r="G32"/>
  <c r="G31"/>
  <c r="G43" l="1"/>
  <c r="B6"/>
  <c r="B8"/>
  <c r="E8"/>
  <c r="C8"/>
  <c r="E7"/>
  <c r="C7"/>
  <c r="E6"/>
  <c r="E9" s="1"/>
  <c r="C6"/>
  <c r="C9" s="1"/>
  <c r="B5"/>
  <c r="F8"/>
  <c r="D8"/>
  <c r="F7"/>
  <c r="D7"/>
  <c r="F6"/>
  <c r="D6"/>
  <c r="D9" s="1"/>
  <c r="F5"/>
  <c r="F9" s="1"/>
  <c r="B9"/>
  <c r="G41"/>
</calcChain>
</file>

<file path=xl/sharedStrings.xml><?xml version="1.0" encoding="utf-8"?>
<sst xmlns="http://schemas.openxmlformats.org/spreadsheetml/2006/main" count="24" uniqueCount="21">
  <si>
    <t>Total</t>
  </si>
  <si>
    <t>Origem</t>
  </si>
  <si>
    <t>Var %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</si>
  <si>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</si>
  <si>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</si>
  <si>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</si>
  <si>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</si>
  <si>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</si>
  <si>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</si>
  <si>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</si>
  <si>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Emergencial</t>
  </si>
  <si>
    <t>Total Geral</t>
  </si>
  <si>
    <t>Eólicas</t>
  </si>
  <si>
    <t>Biomassa</t>
  </si>
  <si>
    <t>Outros</t>
  </si>
  <si>
    <t>10/09</t>
  </si>
  <si>
    <t>Produção por Tipo de Geração - em %</t>
  </si>
  <si>
    <t>Tipo</t>
  </si>
  <si>
    <t>Hidro</t>
  </si>
  <si>
    <t>Térmica</t>
  </si>
  <si>
    <t>Gráfico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</si>
</sst>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"/>
    <numFmt numFmtId="165" formatCode="0.0%"/>
    <numFmt numFmtId="166" formatCode="0.00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3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4" borderId="0" xfId="0" quotePrefix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43" fontId="2" fillId="5" borderId="0" xfId="1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43" fontId="10" fillId="2" borderId="0" xfId="1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10" fillId="6" borderId="0" xfId="0" quotePrefix="1" applyFont="1" applyFill="1" applyBorder="1" applyAlignment="1">
      <alignment horizontal="left" vertical="center"/>
    </xf>
    <xf numFmtId="43" fontId="10" fillId="6" borderId="0" xfId="10" applyFont="1" applyFill="1" applyBorder="1" applyAlignment="1">
      <alignment vertical="center"/>
    </xf>
    <xf numFmtId="164" fontId="10" fillId="6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3" fontId="2" fillId="3" borderId="0" xfId="10" applyFont="1" applyFill="1" applyBorder="1" applyAlignment="1">
      <alignment vertical="center"/>
    </xf>
    <xf numFmtId="0" fontId="2" fillId="3" borderId="0" xfId="0" quotePrefix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Fill="1"/>
    <xf numFmtId="165" fontId="2" fillId="5" borderId="0" xfId="13" applyNumberFormat="1" applyFont="1" applyFill="1" applyBorder="1" applyAlignment="1">
      <alignment vertical="center"/>
    </xf>
    <xf numFmtId="165" fontId="2" fillId="3" borderId="0" xfId="13" applyNumberFormat="1" applyFont="1" applyFill="1" applyBorder="1" applyAlignment="1">
      <alignment vertical="center"/>
    </xf>
    <xf numFmtId="165" fontId="10" fillId="6" borderId="0" xfId="13" applyNumberFormat="1" applyFont="1" applyFill="1" applyBorder="1" applyAlignment="1">
      <alignment vertical="center"/>
    </xf>
    <xf numFmtId="166" fontId="2" fillId="3" borderId="0" xfId="13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9"/>
  <c:chart>
    <c:plotArea>
      <c:layout>
        <c:manualLayout>
          <c:layoutTarget val="inner"/>
          <c:xMode val="edge"/>
          <c:yMode val="edge"/>
          <c:x val="5.938732193341064E-2"/>
          <c:y val="2.3448071489994064E-2"/>
          <c:w val="0.94061267806658966"/>
          <c:h val="0.86571446673938268"/>
        </c:manualLayout>
      </c:layout>
      <c:barChart>
        <c:barDir val="col"/>
        <c:grouping val="clustered"/>
        <c:ser>
          <c:idx val="0"/>
          <c:order val="0"/>
          <c:tx>
            <c:strRef>
              <c:f>'6d'!$A$5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chemeClr val="accent1"/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'6d'!$B$5:$F$5</c:f>
              <c:numCache>
                <c:formatCode>0.0%</c:formatCode>
                <c:ptCount val="5"/>
                <c:pt idx="0">
                  <c:v>0.711780581581276</c:v>
                </c:pt>
                <c:pt idx="1">
                  <c:v>0.73736349429019776</c:v>
                </c:pt>
                <c:pt idx="2">
                  <c:v>0.69185655538825497</c:v>
                </c:pt>
                <c:pt idx="3">
                  <c:v>0.74281453635436034</c:v>
                </c:pt>
                <c:pt idx="4">
                  <c:v>0.72279573407572983</c:v>
                </c:pt>
              </c:numCache>
            </c:numRef>
          </c:val>
        </c:ser>
        <c:ser>
          <c:idx val="1"/>
          <c:order val="1"/>
          <c:tx>
            <c:strRef>
              <c:f>'6d'!$A$6</c:f>
              <c:strCache>
                <c:ptCount val="1"/>
                <c:pt idx="0">
                  <c:v>Itaipu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accent3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'6d'!$B$6:$F$6</c:f>
              <c:numCache>
                <c:formatCode>0.0%</c:formatCode>
                <c:ptCount val="5"/>
                <c:pt idx="0">
                  <c:v>0.20539236293067209</c:v>
                </c:pt>
                <c:pt idx="1">
                  <c:v>0.19043400713708145</c:v>
                </c:pt>
                <c:pt idx="2">
                  <c:v>0.19428259165857958</c:v>
                </c:pt>
                <c:pt idx="3">
                  <c:v>0.18991902594526291</c:v>
                </c:pt>
                <c:pt idx="4">
                  <c:v>0.16475071063082775</c:v>
                </c:pt>
              </c:numCache>
            </c:numRef>
          </c:val>
        </c:ser>
        <c:ser>
          <c:idx val="2"/>
          <c:order val="2"/>
          <c:tx>
            <c:strRef>
              <c:f>'6d'!$A$7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accent6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'6d'!$B$7:$F$7</c:f>
              <c:numCache>
                <c:formatCode>0.0%</c:formatCode>
                <c:ptCount val="5"/>
                <c:pt idx="0">
                  <c:v>8.1870406308365923E-2</c:v>
                </c:pt>
                <c:pt idx="1">
                  <c:v>7.2160674379687789E-2</c:v>
                </c:pt>
                <c:pt idx="2">
                  <c:v>0.11386085295316538</c:v>
                </c:pt>
                <c:pt idx="3">
                  <c:v>6.7266437700376838E-2</c:v>
                </c:pt>
                <c:pt idx="4">
                  <c:v>0.11245355529344257</c:v>
                </c:pt>
              </c:numCache>
            </c:numRef>
          </c:val>
        </c:ser>
        <c:ser>
          <c:idx val="3"/>
          <c:order val="3"/>
          <c:tx>
            <c:strRef>
              <c:f>'6d'!$A$8</c:f>
              <c:strCache>
                <c:ptCount val="1"/>
                <c:pt idx="0">
                  <c:v>Emergencial</c:v>
                </c:pt>
              </c:strCache>
            </c:strRef>
          </c:tx>
          <c:spPr>
            <a:solidFill>
              <a:srgbClr val="FF0000"/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rgbClr val="FF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'6d'!$B$8:$F$8</c:f>
              <c:numCache>
                <c:formatCode>0.000%</c:formatCode>
                <c:ptCount val="5"/>
                <c:pt idx="0">
                  <c:v>9.5664917968592527E-4</c:v>
                </c:pt>
                <c:pt idx="1">
                  <c:v>4.1824193033049341E-5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30"/>
        <c:axId val="64416768"/>
        <c:axId val="64172800"/>
      </c:barChart>
      <c:catAx>
        <c:axId val="6441676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172800"/>
        <c:crosses val="autoZero"/>
        <c:auto val="1"/>
        <c:lblAlgn val="ctr"/>
        <c:lblOffset val="100"/>
      </c:catAx>
      <c:valAx>
        <c:axId val="64172800"/>
        <c:scaling>
          <c:orientation val="minMax"/>
          <c:max val="0.9"/>
        </c:scaling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0.0%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416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380495864000831"/>
          <c:y val="0.94949706263024092"/>
          <c:w val="0.59723745199448552"/>
          <c:h val="4.927550644205838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970757</xdr:colOff>
      <xdr:row>24</xdr:row>
      <xdr:rowOff>793</xdr:rowOff>
    </xdr:from>
    <xdr:to>
      <xdr:col>0</xdr:col>
      <xdr:colOff>972345</xdr:colOff>
      <xdr:row>27</xdr:row>
      <xdr:rowOff>38893</xdr:rowOff>
    </xdr:to>
    <xdr:cxnSp macro="">
      <xdr:nvCxnSpPr>
        <xdr:cNvPr id="4" name="Conector de seta reta 3"/>
        <xdr:cNvCxnSpPr/>
      </xdr:nvCxnSpPr>
      <xdr:spPr bwMode="auto">
        <a:xfrm rot="5400000">
          <a:off x="709613" y="4624387"/>
          <a:ext cx="523875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8100" y="12700"/>
    <xdr:ext cx="9690099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A18" sqref="A18"/>
    </sheetView>
  </sheetViews>
  <sheetFormatPr defaultRowHeight="12.75"/>
  <cols>
    <col min="1" max="1" width="19" style="1" customWidth="1"/>
    <col min="2" max="6" width="11.7109375" customWidth="1"/>
    <col min="7" max="7" width="7.7109375" customWidth="1"/>
    <col min="9" max="9" width="11.28515625" bestFit="1" customWidth="1"/>
  </cols>
  <sheetData>
    <row r="1" spans="1:9" ht="18">
      <c r="A1" s="7" t="s">
        <v>16</v>
      </c>
      <c r="B1" s="6"/>
      <c r="C1" s="8"/>
      <c r="D1" s="9"/>
      <c r="E1" s="8"/>
      <c r="F1" s="8"/>
      <c r="G1" s="10"/>
    </row>
    <row r="2" spans="1:9" ht="12" customHeight="1">
      <c r="A2" s="7"/>
      <c r="B2" s="6"/>
      <c r="C2" s="8"/>
      <c r="D2" s="9"/>
      <c r="E2" s="8"/>
      <c r="F2" s="8"/>
      <c r="G2" s="11"/>
    </row>
    <row r="3" spans="1:9" ht="15" customHeight="1">
      <c r="A3" s="36" t="s">
        <v>17</v>
      </c>
      <c r="B3" s="36">
        <v>2006</v>
      </c>
      <c r="C3" s="36">
        <v>2007</v>
      </c>
      <c r="D3" s="36">
        <v>2008</v>
      </c>
      <c r="E3" s="36">
        <v>2009</v>
      </c>
      <c r="F3" s="36">
        <v>2010</v>
      </c>
      <c r="G3" s="27"/>
    </row>
    <row r="4" spans="1:9" s="2" customFormat="1" ht="15" customHeight="1">
      <c r="A4" s="36"/>
      <c r="B4" s="36"/>
      <c r="C4" s="36"/>
      <c r="D4" s="36"/>
      <c r="E4" s="36"/>
      <c r="F4" s="36"/>
      <c r="G4" s="28"/>
    </row>
    <row r="5" spans="1:9" ht="18" customHeight="1">
      <c r="A5" s="14" t="s">
        <v>18</v>
      </c>
      <c r="B5" s="32">
        <f>B31/B43</f>
        <v>0.711780581581276</v>
      </c>
      <c r="C5" s="32">
        <f t="shared" ref="C5:F5" si="0">C31/C43</f>
        <v>0.73736349429019776</v>
      </c>
      <c r="D5" s="32">
        <f t="shared" si="0"/>
        <v>0.69185655538825497</v>
      </c>
      <c r="E5" s="32">
        <f t="shared" si="0"/>
        <v>0.74281453635436034</v>
      </c>
      <c r="F5" s="32">
        <f t="shared" si="0"/>
        <v>0.72279573407572983</v>
      </c>
      <c r="G5" s="29"/>
      <c r="H5" s="4"/>
      <c r="I5" s="3"/>
    </row>
    <row r="6" spans="1:9" ht="18" customHeight="1">
      <c r="A6" s="23" t="s">
        <v>4</v>
      </c>
      <c r="B6" s="33">
        <f>B32/B43</f>
        <v>0.20539236293067209</v>
      </c>
      <c r="C6" s="33">
        <f t="shared" ref="C6:F6" si="1">C32/C43</f>
        <v>0.19043400713708145</v>
      </c>
      <c r="D6" s="33">
        <f t="shared" si="1"/>
        <v>0.19428259165857958</v>
      </c>
      <c r="E6" s="33">
        <f t="shared" si="1"/>
        <v>0.18991902594526291</v>
      </c>
      <c r="F6" s="33">
        <f t="shared" si="1"/>
        <v>0.16475071063082775</v>
      </c>
      <c r="G6" s="29"/>
      <c r="H6" s="4"/>
      <c r="I6" s="5"/>
    </row>
    <row r="7" spans="1:9" ht="18" customHeight="1">
      <c r="A7" s="14" t="s">
        <v>19</v>
      </c>
      <c r="B7" s="32">
        <f>SUM(B33:B40)/B43</f>
        <v>8.1870406308365923E-2</v>
      </c>
      <c r="C7" s="32">
        <f t="shared" ref="C7:F7" si="2">SUM(C33:C40)/C43</f>
        <v>7.2160674379687789E-2</v>
      </c>
      <c r="D7" s="32">
        <f t="shared" si="2"/>
        <v>0.11386085295316538</v>
      </c>
      <c r="E7" s="32">
        <f t="shared" si="2"/>
        <v>6.7266437700376838E-2</v>
      </c>
      <c r="F7" s="32">
        <f t="shared" si="2"/>
        <v>0.11245355529344257</v>
      </c>
      <c r="G7" s="29"/>
      <c r="H7" s="4"/>
      <c r="I7" s="5"/>
    </row>
    <row r="8" spans="1:9" ht="18" customHeight="1">
      <c r="A8" s="23" t="s">
        <v>10</v>
      </c>
      <c r="B8" s="35">
        <f>B42/B43</f>
        <v>9.5664917968592527E-4</v>
      </c>
      <c r="C8" s="35">
        <f t="shared" ref="C8:F8" si="3">C42/C43</f>
        <v>4.1824193033049341E-5</v>
      </c>
      <c r="D8" s="35">
        <f t="shared" si="3"/>
        <v>0</v>
      </c>
      <c r="E8" s="35">
        <f t="shared" si="3"/>
        <v>0</v>
      </c>
      <c r="F8" s="35">
        <f t="shared" si="3"/>
        <v>0</v>
      </c>
      <c r="G8" s="29"/>
      <c r="H8" s="4"/>
      <c r="I8" s="5"/>
    </row>
    <row r="9" spans="1:9" ht="18" customHeight="1">
      <c r="A9" s="20" t="s">
        <v>11</v>
      </c>
      <c r="B9" s="34">
        <f>SUM(B5:B8)</f>
        <v>1</v>
      </c>
      <c r="C9" s="34">
        <f t="shared" ref="C9:F9" si="4">SUM(C5:C8)</f>
        <v>1</v>
      </c>
      <c r="D9" s="34">
        <f t="shared" si="4"/>
        <v>0.99999999999999989</v>
      </c>
      <c r="E9" s="34">
        <f t="shared" si="4"/>
        <v>1</v>
      </c>
      <c r="F9" s="34">
        <f t="shared" si="4"/>
        <v>1</v>
      </c>
      <c r="G9" s="30"/>
      <c r="I9" s="3"/>
    </row>
    <row r="10" spans="1:9">
      <c r="D10" s="3"/>
      <c r="E10" s="3"/>
      <c r="F10" s="3"/>
      <c r="G10" s="31"/>
    </row>
    <row r="24" spans="1:7" ht="15">
      <c r="A24" s="37" t="s">
        <v>20</v>
      </c>
    </row>
    <row r="29" spans="1:7">
      <c r="A29" s="36" t="s">
        <v>1</v>
      </c>
      <c r="B29" s="36">
        <v>2006</v>
      </c>
      <c r="C29" s="36">
        <v>2007</v>
      </c>
      <c r="D29" s="36">
        <v>2008</v>
      </c>
      <c r="E29" s="36">
        <v>2009</v>
      </c>
      <c r="F29" s="36">
        <v>2010</v>
      </c>
      <c r="G29" s="26" t="s">
        <v>2</v>
      </c>
    </row>
    <row r="30" spans="1:7">
      <c r="A30" s="36"/>
      <c r="B30" s="36"/>
      <c r="C30" s="36"/>
      <c r="D30" s="36"/>
      <c r="E30" s="36"/>
      <c r="F30" s="36"/>
      <c r="G30" s="12" t="s">
        <v>15</v>
      </c>
    </row>
    <row r="31" spans="1:7">
      <c r="A31" s="14" t="s">
        <v>3</v>
      </c>
      <c r="B31" s="15">
        <v>296646.8</v>
      </c>
      <c r="C31" s="15">
        <v>322630.3</v>
      </c>
      <c r="D31" s="15">
        <v>310507.00069000002</v>
      </c>
      <c r="E31" s="15">
        <v>330135.39</v>
      </c>
      <c r="F31" s="15">
        <v>344305.63</v>
      </c>
      <c r="G31" s="16">
        <f>(F31-E31)/(E31)*100</f>
        <v>4.2922511276358435</v>
      </c>
    </row>
    <row r="32" spans="1:7">
      <c r="A32" s="23" t="s">
        <v>4</v>
      </c>
      <c r="B32" s="24">
        <v>85600.8</v>
      </c>
      <c r="C32" s="24">
        <v>83323.600000000006</v>
      </c>
      <c r="D32" s="24">
        <v>87194.526599999997</v>
      </c>
      <c r="E32" s="24">
        <v>84407.33</v>
      </c>
      <c r="F32" s="24">
        <v>78479.429999999993</v>
      </c>
      <c r="G32" s="13">
        <f t="shared" ref="G32:G41" si="5">(F32-E32)/(E32)*100</f>
        <v>-7.0229682659077222</v>
      </c>
    </row>
    <row r="33" spans="1:7">
      <c r="A33" s="14" t="s">
        <v>5</v>
      </c>
      <c r="B33" s="15">
        <v>0</v>
      </c>
      <c r="C33" s="15">
        <v>72.7</v>
      </c>
      <c r="D33" s="15">
        <v>678.97545000000002</v>
      </c>
      <c r="E33" s="15">
        <v>11.95293</v>
      </c>
      <c r="F33" s="15">
        <v>1127.3274795435859</v>
      </c>
      <c r="G33" s="16">
        <f t="shared" si="5"/>
        <v>9331.3902912807644</v>
      </c>
    </row>
    <row r="34" spans="1:7">
      <c r="A34" s="23" t="s">
        <v>6</v>
      </c>
      <c r="B34" s="24">
        <v>242.3</v>
      </c>
      <c r="C34" s="24">
        <v>199.8</v>
      </c>
      <c r="D34" s="24">
        <v>1640.0919999999999</v>
      </c>
      <c r="E34" s="24">
        <v>387.01011</v>
      </c>
      <c r="F34" s="24">
        <v>2088.16</v>
      </c>
      <c r="G34" s="13">
        <f t="shared" si="5"/>
        <v>439.5621318523178</v>
      </c>
    </row>
    <row r="35" spans="1:7">
      <c r="A35" s="14" t="s">
        <v>7</v>
      </c>
      <c r="B35" s="15">
        <v>13175.9</v>
      </c>
      <c r="C35" s="15">
        <v>10622.5</v>
      </c>
      <c r="D35" s="15">
        <v>24640.134179999997</v>
      </c>
      <c r="E35" s="15">
        <v>8567.1822199999988</v>
      </c>
      <c r="F35" s="15">
        <v>25284.430000000004</v>
      </c>
      <c r="G35" s="16">
        <f t="shared" si="5"/>
        <v>195.13122693916515</v>
      </c>
    </row>
    <row r="36" spans="1:7">
      <c r="A36" s="23" t="s">
        <v>8</v>
      </c>
      <c r="B36" s="24">
        <v>6686.7</v>
      </c>
      <c r="C36" s="24">
        <v>6198.6</v>
      </c>
      <c r="D36" s="24">
        <v>6269.3788800000002</v>
      </c>
      <c r="E36" s="24">
        <v>5193.3574100000005</v>
      </c>
      <c r="F36" s="24">
        <v>6123.65</v>
      </c>
      <c r="G36" s="13">
        <f t="shared" si="5"/>
        <v>17.913124719833196</v>
      </c>
    </row>
    <row r="37" spans="1:7">
      <c r="A37" s="14" t="s">
        <v>12</v>
      </c>
      <c r="B37" s="15">
        <v>237.7</v>
      </c>
      <c r="C37" s="15">
        <v>559</v>
      </c>
      <c r="D37" s="15">
        <v>556.80709000000002</v>
      </c>
      <c r="E37" s="15">
        <v>711.54</v>
      </c>
      <c r="F37" s="15">
        <v>1445.4</v>
      </c>
      <c r="G37" s="16">
        <f t="shared" si="5"/>
        <v>103.13685808246905</v>
      </c>
    </row>
    <row r="38" spans="1:7">
      <c r="A38" s="23" t="s">
        <v>13</v>
      </c>
      <c r="B38" s="24">
        <v>24.2</v>
      </c>
      <c r="C38" s="24">
        <v>49</v>
      </c>
      <c r="D38" s="24">
        <v>178.14489999999998</v>
      </c>
      <c r="E38" s="24">
        <v>331.67</v>
      </c>
      <c r="F38" s="24">
        <v>461.18639999999988</v>
      </c>
      <c r="G38" s="13">
        <f t="shared" si="5"/>
        <v>39.049778394186951</v>
      </c>
    </row>
    <row r="39" spans="1:7">
      <c r="A39" s="14" t="s">
        <v>9</v>
      </c>
      <c r="B39" s="15">
        <v>13754.1</v>
      </c>
      <c r="C39" s="15">
        <v>12349.9</v>
      </c>
      <c r="D39" s="15">
        <v>13976.196820000003</v>
      </c>
      <c r="E39" s="15">
        <v>12956.983059999999</v>
      </c>
      <c r="F39" s="15">
        <v>14523.16</v>
      </c>
      <c r="G39" s="16">
        <f t="shared" si="5"/>
        <v>12.087512445972136</v>
      </c>
    </row>
    <row r="40" spans="1:7">
      <c r="A40" s="23" t="s">
        <v>14</v>
      </c>
      <c r="B40" s="24">
        <v>0</v>
      </c>
      <c r="C40" s="24">
        <v>1522.1</v>
      </c>
      <c r="D40" s="24">
        <v>3161.3142000000003</v>
      </c>
      <c r="E40" s="24">
        <v>1736.1</v>
      </c>
      <c r="F40" s="24">
        <v>2514.23</v>
      </c>
      <c r="G40" s="13">
        <f t="shared" si="5"/>
        <v>44.820574851679055</v>
      </c>
    </row>
    <row r="41" spans="1:7">
      <c r="A41" s="17" t="s">
        <v>0</v>
      </c>
      <c r="B41" s="18">
        <f>SUM(B31:B40)</f>
        <v>416368.5</v>
      </c>
      <c r="C41" s="18">
        <f>SUM(C31:C40)</f>
        <v>437527.5</v>
      </c>
      <c r="D41" s="18">
        <f>SUM(D31:D40)</f>
        <v>448802.57081000006</v>
      </c>
      <c r="E41" s="18">
        <f>SUM(E31:E40)</f>
        <v>444438.51572999998</v>
      </c>
      <c r="F41" s="18">
        <f>SUM(F31:F40)</f>
        <v>476352.60387954355</v>
      </c>
      <c r="G41" s="19">
        <f t="shared" si="5"/>
        <v>7.1807656222422525</v>
      </c>
    </row>
    <row r="42" spans="1:7">
      <c r="A42" s="25" t="s">
        <v>10</v>
      </c>
      <c r="B42" s="24">
        <v>398.7</v>
      </c>
      <c r="C42" s="24">
        <v>18.3</v>
      </c>
      <c r="D42" s="24">
        <v>0</v>
      </c>
      <c r="E42" s="24">
        <v>0</v>
      </c>
      <c r="F42" s="24">
        <v>0</v>
      </c>
      <c r="G42" s="13"/>
    </row>
    <row r="43" spans="1:7">
      <c r="A43" s="20" t="s">
        <v>11</v>
      </c>
      <c r="B43" s="21">
        <f>B41+B42</f>
        <v>416767.2</v>
      </c>
      <c r="C43" s="21">
        <f>C41+C42</f>
        <v>437545.8</v>
      </c>
      <c r="D43" s="21">
        <f>D41+D42</f>
        <v>448802.57081000006</v>
      </c>
      <c r="E43" s="21">
        <f>E41+E42</f>
        <v>444438.51572999998</v>
      </c>
      <c r="F43" s="21">
        <f>F41+F42</f>
        <v>476352.60387954355</v>
      </c>
      <c r="G43" s="22">
        <f t="shared" ref="G43" si="6">(F43-E43)/(E43)*100</f>
        <v>7.1807656222422525</v>
      </c>
    </row>
  </sheetData>
  <mergeCells count="12">
    <mergeCell ref="F29:F30"/>
    <mergeCell ref="A29:A30"/>
    <mergeCell ref="B29:B30"/>
    <mergeCell ref="C29:C30"/>
    <mergeCell ref="D29:D30"/>
    <mergeCell ref="E29:E30"/>
    <mergeCell ref="F3:F4"/>
    <mergeCell ref="D3:D4"/>
    <mergeCell ref="E3:E4"/>
    <mergeCell ref="A3:A4"/>
    <mergeCell ref="B3:B4"/>
    <mergeCell ref="C3:C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99FAB-AF68-418D-9760-C34B2A674F25}"/>
</file>

<file path=customXml/itemProps2.xml><?xml version="1.0" encoding="utf-8"?>
<ds:datastoreItem xmlns:ds="http://schemas.openxmlformats.org/officeDocument/2006/customXml" ds:itemID="{3E142BF2-7A45-4AC3-87B4-241F1CFB9D5B}"/>
</file>

<file path=customXml/itemProps3.xml><?xml version="1.0" encoding="utf-8"?>
<ds:datastoreItem xmlns:ds="http://schemas.openxmlformats.org/officeDocument/2006/customXml" ds:itemID="{9258F673-F289-4531-8095-63C3000CD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6d</vt:lpstr>
      <vt:lpstr>6d-Graf</vt:lpstr>
      <vt:lpstr>'6d'!Area_de_impressao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2011-05-03T18:22:12Z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